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bookViews>
  <sheets>
    <sheet name="Sprint Planning" sheetId="1" r:id="rId1"/>
    <sheet name="Documentation" sheetId="2" r:id="rId2"/>
  </sheets>
  <calcPr calcId="145621"/>
</workbook>
</file>

<file path=xl/calcChain.xml><?xml version="1.0" encoding="utf-8"?>
<calcChain xmlns="http://schemas.openxmlformats.org/spreadsheetml/2006/main">
  <c r="I22" i="1" l="1"/>
  <c r="I21" i="1"/>
  <c r="I20" i="1"/>
  <c r="I19" i="1"/>
  <c r="I18" i="1"/>
  <c r="I17" i="1"/>
  <c r="I16" i="1"/>
  <c r="C3" i="1"/>
  <c r="D9" i="1"/>
  <c r="D8" i="1"/>
  <c r="D6" i="1"/>
  <c r="D7" i="1"/>
  <c r="D5" i="1"/>
  <c r="D4" i="1"/>
  <c r="D3" i="1"/>
  <c r="D18" i="1"/>
  <c r="C9" i="1"/>
  <c r="C8" i="1"/>
  <c r="C7" i="1"/>
  <c r="C6" i="1"/>
  <c r="C5" i="1"/>
  <c r="C4" i="1"/>
  <c r="D16" i="1"/>
  <c r="D30" i="1"/>
  <c r="D29" i="1"/>
  <c r="D28" i="1"/>
  <c r="D27" i="1"/>
  <c r="D26" i="1"/>
  <c r="D25" i="1"/>
  <c r="D24" i="1"/>
  <c r="D23" i="1"/>
  <c r="D22" i="1"/>
  <c r="D21" i="1"/>
  <c r="D20" i="1"/>
  <c r="D19" i="1"/>
  <c r="D17" i="1"/>
  <c r="I5" i="1" l="1"/>
  <c r="I9" i="1"/>
  <c r="I3" i="1"/>
  <c r="I7" i="1"/>
  <c r="I4" i="1"/>
  <c r="I8" i="1"/>
  <c r="I24" i="1"/>
  <c r="L10" i="1" s="1"/>
  <c r="D32" i="1"/>
  <c r="L11" i="1" s="1"/>
  <c r="I6" i="1"/>
  <c r="I11" i="1" l="1"/>
  <c r="L9" i="1" s="1"/>
  <c r="L13" i="1" s="1"/>
</calcChain>
</file>

<file path=xl/sharedStrings.xml><?xml version="1.0" encoding="utf-8"?>
<sst xmlns="http://schemas.openxmlformats.org/spreadsheetml/2006/main" count="102" uniqueCount="73">
  <si>
    <t>Jared</t>
  </si>
  <si>
    <t>Days</t>
  </si>
  <si>
    <t>Mark</t>
  </si>
  <si>
    <t>Non-story work</t>
  </si>
  <si>
    <t>Story work</t>
  </si>
  <si>
    <t>Sprint Review Days</t>
  </si>
  <si>
    <t>Sprint Planning Days</t>
  </si>
  <si>
    <t>Esimation Hours</t>
  </si>
  <si>
    <t>Dev/Test
Names</t>
  </si>
  <si>
    <t>Dev/Test names</t>
  </si>
  <si>
    <t>The names of the developers and testers on a single team.</t>
  </si>
  <si>
    <t>General</t>
  </si>
  <si>
    <t>Target Audience</t>
  </si>
  <si>
    <t>Glossary</t>
  </si>
  <si>
    <t>Sprint planning days</t>
  </si>
  <si>
    <t>Default 1 day. Spring review should take a lot of time, especially early on. Since there are only 5 dev hours in a day, four hours of sprint retrospective basically takes the whole day. Also, all stories should be complete by this day.</t>
  </si>
  <si>
    <t>Default 1 day. Spring planning should take a lot of time at first. Since there are only 5 dev hours in a day, four hours of sprint planning basically takes the whole day.</t>
  </si>
  <si>
    <t>Default 5 hours</t>
  </si>
  <si>
    <t>Default 8 hours</t>
  </si>
  <si>
    <t>Default 1 day</t>
  </si>
  <si>
    <t>default 10 days</t>
  </si>
  <si>
    <t>The total days in a sprint, excluding weekends. Include Holidays here. A two week sprint has 10 days.</t>
  </si>
  <si>
    <t>Task or Story</t>
  </si>
  <si>
    <t>n/a</t>
  </si>
  <si>
    <t>The id or number that represents a task, story, bug, etc…This will vary based on the tool used to track work.</t>
  </si>
  <si>
    <t>Estimated Days</t>
  </si>
  <si>
    <t>Esimated days</t>
  </si>
  <si>
    <t>Default 4 days</t>
  </si>
  <si>
    <t xml:space="preserve">Stories should be small with two dev days of work. Other non-dev work often takes two days: build, test, etc. </t>
  </si>
  <si>
    <t>Default 32 hours</t>
  </si>
  <si>
    <t xml:space="preserve">The total time in hours to complete a story. The default is 32 because the default of 4 days at the default 8 estimation hours per day is 32 hours. </t>
  </si>
  <si>
    <t>Estimators assume 8 hour work days, however, the dev hours per day is by default 5. So if you are estimating using 8 hours, this allows for calculating the true dev time properly. Hopefully over time your estimation will change to also be 5 hours a day.</t>
  </si>
  <si>
    <t>Non-story Work</t>
  </si>
  <si>
    <t>Developers / Testers / Other</t>
  </si>
  <si>
    <t>Stories / Tasks / Other</t>
  </si>
  <si>
    <t>Final Stats</t>
  </si>
  <si>
    <t>Non-story Work Days</t>
  </si>
  <si>
    <t>Default 0 days</t>
  </si>
  <si>
    <t>By default it is assumed all work is story work. However, if a developer is sent onsite, or has to rebuild their lab machine, or has to give a training to support, or prepare for a users group, etc. There is a lot of non-story work. It is best to not create stories for this type of work so you don't think your dev momentum is greater than it actually is. If you need to track this work, use a task type that is not tracked in your story momentum.</t>
  </si>
  <si>
    <t>Default 0 hours</t>
  </si>
  <si>
    <t>Non-story Hours</t>
  </si>
  <si>
    <t>Because a day like this often results in catchup the following day, 6 dev hours are removed by default; 5 for the day and one for the day after.</t>
  </si>
  <si>
    <t>The default is 5 because there is an 8 hour work day, subtract 15 minutes for two breaks, subtract 15 minutes for standup. Subtract 15 minutes for email. Subtract 15 per interuption (1. Morning, 2. After stand-up, 3. After first break, 4. After lunch, 5. After second break) for 75 minutes. That is a total of 135 minutes. Leaving 5 hours 45 minutes per day. Now round down to nearest hour, not up. Rounding down will account for the one hour meetings, the interuptions by other teams, etc. that happen sporadically.</t>
  </si>
  <si>
    <t>Production hours per day</t>
  </si>
  <si>
    <t>Default Production Hours per day</t>
  </si>
  <si>
    <t>Default Production hours per day</t>
  </si>
  <si>
    <t>The actual amount of hours developed per day by a developer. This used the default production hours per day value but can be altered if needed.</t>
  </si>
  <si>
    <t>The days of non-story work multiplied by the default non-story hours. Since there are 0 days by default, there are also 0 hours by default.</t>
  </si>
  <si>
    <t>Non-story hours</t>
  </si>
  <si>
    <t>Default 6 hours</t>
  </si>
  <si>
    <t>Estimation Hours</t>
  </si>
  <si>
    <t>Estimated Story Hours</t>
  </si>
  <si>
    <t>Total Production Hours</t>
  </si>
  <si>
    <t>Total Story Hours</t>
  </si>
  <si>
    <t>The total amount of hours of all the stories and tasks added up.</t>
  </si>
  <si>
    <t>Non-story Work Hours</t>
  </si>
  <si>
    <t>Total Non-story Work Hours</t>
  </si>
  <si>
    <t>The total number of hours of non-story work added up for each employee.</t>
  </si>
  <si>
    <t>The total number of production hours for all the employees added up.</t>
  </si>
  <si>
    <t>Total 
Production hours</t>
  </si>
  <si>
    <t>Holidays</t>
  </si>
  <si>
    <t>PTO</t>
  </si>
  <si>
    <t>The holidays during this sprint.</t>
  </si>
  <si>
    <t>This spread sheet is for a development and testing team of up to 7 but more employees could be inserted if needed.</t>
  </si>
  <si>
    <t>Remaining Hours</t>
  </si>
  <si>
    <t>Documentation</t>
  </si>
  <si>
    <t>Anthony</t>
  </si>
  <si>
    <t>Sprint Weeks</t>
  </si>
  <si>
    <t>Defaults</t>
  </si>
  <si>
    <t>Default 2 weeks</t>
  </si>
  <si>
    <t>The number of weeks per sprint.</t>
  </si>
  <si>
    <t>The Total Production Hours minus the story hours and the non-story work hours. Always make sure this value is greater than 0. Never go into the negative. There will be plenty of times your stories will grow or have unforseen delays that will make it hard to accomplish the sprint, so you don't need to start out requiring yourself to work overtime.</t>
  </si>
  <si>
    <t>Remaning Hours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</si>
</sst>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0"/>
      <name val="Calibri"/>
      <family val="2"/>
      <scheme val="minor"/>
    </font>
    <font>
      <b/>
      <sz val="11"/>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6" tint="0.39997558519241921"/>
        <bgColor indexed="64"/>
      </patternFill>
    </fill>
    <fill>
      <patternFill patternType="solid">
        <fgColor theme="6" tint="-0.499984740745262"/>
        <bgColor indexed="64"/>
      </patternFill>
    </fill>
  </fills>
  <borders count="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style="medium">
        <color indexed="64"/>
      </bottom>
      <diagonal/>
    </border>
  </borders>
  <cellStyleXfs count="1">
    <xf numFmtId="0" fontId="0" fillId="0" borderId="0"/>
  </cellStyleXfs>
  <cellXfs count="39">
    <xf numFmtId="0" fontId="0" fillId="0" borderId="0" xfId="0"/>
    <xf numFmtId="0" fontId="0" fillId="0" borderId="0" xfId="0" applyAlignment="1">
      <alignment wrapText="1"/>
    </xf>
    <xf numFmtId="0" fontId="2" fillId="0" borderId="0" xfId="0" applyFont="1"/>
    <xf numFmtId="0" fontId="0" fillId="0" borderId="0" xfId="0" applyFont="1" applyAlignment="1">
      <alignment wrapText="1"/>
    </xf>
    <xf numFmtId="0" fontId="0" fillId="0" borderId="0" xfId="0" applyFont="1"/>
    <xf numFmtId="0" fontId="0" fillId="0" borderId="2" xfId="0" applyBorder="1"/>
    <xf numFmtId="0" fontId="2" fillId="0" borderId="0" xfId="0" applyFont="1" applyBorder="1"/>
    <xf numFmtId="0" fontId="0" fillId="0" borderId="0" xfId="0" applyFont="1" applyBorder="1" applyAlignment="1">
      <alignment wrapText="1"/>
    </xf>
    <xf numFmtId="0" fontId="0" fillId="0" borderId="0" xfId="0" applyFont="1" applyBorder="1"/>
    <xf numFmtId="0" fontId="0" fillId="0" borderId="0" xfId="0" applyFont="1" applyFill="1" applyBorder="1"/>
    <xf numFmtId="0" fontId="2" fillId="0" borderId="0" xfId="0" applyFont="1" applyAlignment="1">
      <alignment horizontal="center"/>
    </xf>
    <xf numFmtId="0" fontId="0" fillId="0" borderId="0" xfId="0" applyFont="1" applyAlignment="1">
      <alignment horizontal="center"/>
    </xf>
    <xf numFmtId="0" fontId="2" fillId="0" borderId="0" xfId="0" applyFont="1" applyAlignment="1"/>
    <xf numFmtId="0" fontId="0" fillId="0" borderId="5" xfId="0" applyBorder="1" applyAlignment="1">
      <alignment wrapText="1"/>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Alignment="1">
      <alignment horizontal="center" wrapText="1"/>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xf>
    <xf numFmtId="0" fontId="0" fillId="2" borderId="0" xfId="0" applyFill="1"/>
    <xf numFmtId="0" fontId="2" fillId="0" borderId="6" xfId="0" applyFont="1" applyBorder="1"/>
    <xf numFmtId="0" fontId="2" fillId="3" borderId="3" xfId="0" applyFont="1" applyFill="1" applyBorder="1" applyAlignment="1">
      <alignment wrapText="1"/>
    </xf>
    <xf numFmtId="0" fontId="2" fillId="3" borderId="3" xfId="0" applyFont="1" applyFill="1" applyBorder="1"/>
    <xf numFmtId="0" fontId="2" fillId="3" borderId="2" xfId="0" applyFont="1" applyFill="1" applyBorder="1" applyAlignment="1">
      <alignment wrapText="1"/>
    </xf>
    <xf numFmtId="0" fontId="2" fillId="3" borderId="2" xfId="0" applyFont="1" applyFill="1" applyBorder="1"/>
    <xf numFmtId="0" fontId="0" fillId="0" borderId="0" xfId="0" applyFont="1" applyBorder="1" applyAlignment="1">
      <alignment horizontal="center"/>
    </xf>
    <xf numFmtId="0" fontId="0" fillId="0" borderId="0" xfId="0" applyProtection="1">
      <protection locked="0"/>
    </xf>
    <xf numFmtId="0" fontId="0" fillId="0" borderId="0" xfId="0" applyFont="1" applyBorder="1" applyProtection="1">
      <protection locked="0"/>
    </xf>
    <xf numFmtId="0" fontId="2" fillId="0" borderId="0" xfId="0" applyFont="1" applyProtection="1">
      <protection locked="0"/>
    </xf>
    <xf numFmtId="0" fontId="2" fillId="0" borderId="0" xfId="0" applyFont="1" applyProtection="1"/>
    <xf numFmtId="0" fontId="0" fillId="0" borderId="0" xfId="0" applyProtection="1"/>
    <xf numFmtId="0" fontId="2" fillId="3" borderId="2" xfId="0" applyFont="1" applyFill="1" applyBorder="1" applyAlignment="1">
      <alignment horizontal="center"/>
    </xf>
    <xf numFmtId="0" fontId="1" fillId="4" borderId="4" xfId="0" applyFont="1" applyFill="1" applyBorder="1" applyAlignment="1">
      <alignment horizontal="center"/>
    </xf>
    <xf numFmtId="0" fontId="1" fillId="4" borderId="0" xfId="0" applyFont="1" applyFill="1" applyBorder="1" applyAlignment="1">
      <alignment horizontal="center"/>
    </xf>
    <xf numFmtId="0" fontId="1" fillId="4" borderId="0" xfId="0" applyFont="1" applyFill="1" applyAlignment="1">
      <alignment horizontal="center"/>
    </xf>
    <xf numFmtId="0" fontId="2" fillId="3" borderId="0" xfId="0" applyFont="1" applyFill="1" applyAlignment="1">
      <alignment horizontal="center"/>
    </xf>
    <xf numFmtId="0" fontId="1" fillId="4" borderId="1" xfId="0" applyFont="1" applyFill="1" applyBorder="1" applyAlignment="1">
      <alignment horizontal="center"/>
    </xf>
    <xf numFmtId="0" fontId="2" fillId="3"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abSelected="1" zoomScale="115" zoomScaleNormal="115" workbookViewId="0">
      <selection activeCell="K13" sqref="K13"/>
    </sheetView>
  </sheetViews>
  <sheetFormatPr defaultRowHeight="15" x14ac:dyDescent="0.25"/>
  <cols>
    <col min="1" max="1" width="5" customWidth="1"/>
    <col min="2" max="2" width="9" bestFit="1" customWidth="1"/>
    <col min="3" max="3" width="10.7109375" bestFit="1" customWidth="1"/>
    <col min="4" max="4" width="11" bestFit="1" customWidth="1"/>
    <col min="5" max="5" width="8.7109375" bestFit="1" customWidth="1"/>
    <col min="6" max="6" width="8.7109375" customWidth="1"/>
    <col min="7" max="7" width="9.85546875" bestFit="1" customWidth="1"/>
    <col min="8" max="8" width="10.42578125" bestFit="1" customWidth="1"/>
    <col min="9" max="9" width="11" bestFit="1" customWidth="1"/>
    <col min="10" max="10" width="8.7109375" customWidth="1"/>
    <col min="11" max="11" width="21.5703125" bestFit="1" customWidth="1"/>
  </cols>
  <sheetData>
    <row r="1" spans="1:12" x14ac:dyDescent="0.25">
      <c r="A1" s="35" t="s">
        <v>33</v>
      </c>
      <c r="B1" s="35"/>
      <c r="C1" s="35"/>
      <c r="D1" s="35"/>
      <c r="E1" s="35"/>
      <c r="F1" s="35"/>
      <c r="G1" s="35"/>
      <c r="H1" s="35"/>
      <c r="I1" s="35"/>
      <c r="K1" s="33" t="s">
        <v>68</v>
      </c>
      <c r="L1" s="34"/>
    </row>
    <row r="2" spans="1:12" ht="45.75" thickBot="1" x14ac:dyDescent="0.3">
      <c r="A2" s="20"/>
      <c r="B2" s="22" t="s">
        <v>8</v>
      </c>
      <c r="C2" s="22" t="s">
        <v>43</v>
      </c>
      <c r="D2" s="23" t="s">
        <v>1</v>
      </c>
      <c r="E2" s="23" t="s">
        <v>60</v>
      </c>
      <c r="F2" s="22" t="s">
        <v>61</v>
      </c>
      <c r="G2" s="22" t="s">
        <v>6</v>
      </c>
      <c r="H2" s="22" t="s">
        <v>5</v>
      </c>
      <c r="I2" s="22" t="s">
        <v>59</v>
      </c>
      <c r="K2" s="24" t="s">
        <v>44</v>
      </c>
      <c r="L2" s="28">
        <v>5</v>
      </c>
    </row>
    <row r="3" spans="1:12" x14ac:dyDescent="0.25">
      <c r="A3" s="5">
        <v>1</v>
      </c>
      <c r="B3" s="29" t="s">
        <v>66</v>
      </c>
      <c r="C3" s="30">
        <f>L2</f>
        <v>5</v>
      </c>
      <c r="D3" s="31">
        <f>IF(ISBLANK(B3), 0,5*L5)</f>
        <v>10</v>
      </c>
      <c r="E3" s="27"/>
      <c r="F3" s="27"/>
      <c r="G3" s="27"/>
      <c r="H3" s="27"/>
      <c r="I3">
        <f>C3*(D3-E3-F3-G3-H3)</f>
        <v>50</v>
      </c>
      <c r="K3" s="25" t="s">
        <v>50</v>
      </c>
      <c r="L3" s="28">
        <v>8</v>
      </c>
    </row>
    <row r="4" spans="1:12" x14ac:dyDescent="0.25">
      <c r="A4" s="5">
        <v>2</v>
      </c>
      <c r="B4" s="29" t="s">
        <v>0</v>
      </c>
      <c r="C4" s="30">
        <f>L2</f>
        <v>5</v>
      </c>
      <c r="D4" s="31">
        <f>IF(ISBLANK(B4), 0,5*L5)</f>
        <v>10</v>
      </c>
      <c r="E4" s="27"/>
      <c r="F4" s="27">
        <v>1</v>
      </c>
      <c r="G4" s="27"/>
      <c r="H4" s="27"/>
      <c r="I4">
        <f t="shared" ref="I4:I9" si="0">C4*(D4-E4-F4-G4-H4)</f>
        <v>45</v>
      </c>
      <c r="K4" s="25" t="s">
        <v>40</v>
      </c>
      <c r="L4" s="28">
        <v>6</v>
      </c>
    </row>
    <row r="5" spans="1:12" x14ac:dyDescent="0.25">
      <c r="A5" s="5">
        <v>3</v>
      </c>
      <c r="B5" s="29" t="s">
        <v>2</v>
      </c>
      <c r="C5" s="30">
        <f>L2</f>
        <v>5</v>
      </c>
      <c r="D5" s="31">
        <f>IF(ISBLANK(B5), 0,5*L5)</f>
        <v>10</v>
      </c>
      <c r="E5" s="27"/>
      <c r="F5" s="27">
        <v>2</v>
      </c>
      <c r="G5" s="27"/>
      <c r="H5" s="27"/>
      <c r="I5">
        <f t="shared" si="0"/>
        <v>40</v>
      </c>
      <c r="K5" s="25" t="s">
        <v>67</v>
      </c>
      <c r="L5" s="28">
        <v>2</v>
      </c>
    </row>
    <row r="6" spans="1:12" x14ac:dyDescent="0.25">
      <c r="A6" s="5">
        <v>4</v>
      </c>
      <c r="B6" s="29"/>
      <c r="C6" s="30">
        <f>L2</f>
        <v>5</v>
      </c>
      <c r="D6" s="31">
        <f>IF(ISBLANK(B6), 0,5*L5)</f>
        <v>0</v>
      </c>
      <c r="E6" s="27"/>
      <c r="F6" s="27"/>
      <c r="G6" s="27"/>
      <c r="H6" s="27"/>
      <c r="I6">
        <f t="shared" si="0"/>
        <v>0</v>
      </c>
      <c r="L6" s="28"/>
    </row>
    <row r="7" spans="1:12" x14ac:dyDescent="0.25">
      <c r="A7" s="5">
        <v>5</v>
      </c>
      <c r="B7" s="29"/>
      <c r="C7" s="30">
        <f>L2</f>
        <v>5</v>
      </c>
      <c r="D7" s="31">
        <f>IF(ISBLANK(B7), 0,5*L5)</f>
        <v>0</v>
      </c>
      <c r="E7" s="27"/>
      <c r="F7" s="27"/>
      <c r="G7" s="27"/>
      <c r="H7" s="27"/>
      <c r="I7">
        <f t="shared" si="0"/>
        <v>0</v>
      </c>
    </row>
    <row r="8" spans="1:12" x14ac:dyDescent="0.25">
      <c r="A8" s="5">
        <v>6</v>
      </c>
      <c r="B8" s="29"/>
      <c r="C8" s="30">
        <f>L2</f>
        <v>5</v>
      </c>
      <c r="D8" s="31">
        <f>IF(ISBLANK(B8), 0,5*L5)</f>
        <v>0</v>
      </c>
      <c r="E8" s="27"/>
      <c r="F8" s="27"/>
      <c r="G8" s="27"/>
      <c r="H8" s="27"/>
      <c r="I8">
        <f t="shared" si="0"/>
        <v>0</v>
      </c>
      <c r="K8" s="33" t="s">
        <v>35</v>
      </c>
      <c r="L8" s="34"/>
    </row>
    <row r="9" spans="1:12" x14ac:dyDescent="0.25">
      <c r="A9" s="5">
        <v>7</v>
      </c>
      <c r="B9" s="29"/>
      <c r="C9" s="30">
        <f>L2</f>
        <v>5</v>
      </c>
      <c r="D9" s="31">
        <f>IF(ISBLANK(B9), 0,5*L5)</f>
        <v>0</v>
      </c>
      <c r="E9" s="27"/>
      <c r="F9" s="27"/>
      <c r="G9" s="27"/>
      <c r="H9" s="27"/>
      <c r="I9">
        <f t="shared" si="0"/>
        <v>0</v>
      </c>
      <c r="K9" s="25" t="s">
        <v>52</v>
      </c>
      <c r="L9" s="8">
        <f>I11</f>
        <v>135</v>
      </c>
    </row>
    <row r="10" spans="1:12" ht="15.75" thickBot="1" x14ac:dyDescent="0.3">
      <c r="K10" s="25" t="s">
        <v>3</v>
      </c>
      <c r="L10" s="8">
        <f>-I24</f>
        <v>-12</v>
      </c>
    </row>
    <row r="11" spans="1:12" ht="15.75" thickBot="1" x14ac:dyDescent="0.3">
      <c r="F11" s="32" t="s">
        <v>52</v>
      </c>
      <c r="G11" s="32"/>
      <c r="H11" s="32"/>
      <c r="I11" s="21">
        <f>SUM(I3:I10)</f>
        <v>135</v>
      </c>
      <c r="K11" s="25" t="s">
        <v>4</v>
      </c>
      <c r="L11" s="8">
        <f>-D32</f>
        <v>-120</v>
      </c>
    </row>
    <row r="12" spans="1:12" ht="15.75" thickBot="1" x14ac:dyDescent="0.3">
      <c r="H12" s="6"/>
      <c r="K12" s="2"/>
    </row>
    <row r="13" spans="1:12" ht="15.75" thickBot="1" x14ac:dyDescent="0.3">
      <c r="H13" s="6"/>
      <c r="K13" s="25" t="s">
        <v>72</v>
      </c>
      <c r="L13" s="21">
        <f>SUM(L9:L11)</f>
        <v>3</v>
      </c>
    </row>
    <row r="14" spans="1:12" x14ac:dyDescent="0.25">
      <c r="A14" s="35" t="s">
        <v>34</v>
      </c>
      <c r="B14" s="35"/>
      <c r="C14" s="35"/>
      <c r="D14" s="35"/>
      <c r="F14" s="34" t="s">
        <v>32</v>
      </c>
      <c r="G14" s="34"/>
      <c r="H14" s="34"/>
      <c r="I14" s="34"/>
    </row>
    <row r="15" spans="1:12" ht="45.75" thickBot="1" x14ac:dyDescent="0.3">
      <c r="A15" s="20"/>
      <c r="B15" s="22" t="s">
        <v>22</v>
      </c>
      <c r="C15" s="22" t="s">
        <v>25</v>
      </c>
      <c r="D15" s="22" t="s">
        <v>51</v>
      </c>
      <c r="E15" s="6"/>
      <c r="F15" s="20"/>
      <c r="G15" s="22" t="s">
        <v>8</v>
      </c>
      <c r="H15" s="22" t="s">
        <v>36</v>
      </c>
      <c r="I15" s="22" t="s">
        <v>55</v>
      </c>
    </row>
    <row r="16" spans="1:12" x14ac:dyDescent="0.25">
      <c r="A16" s="5">
        <v>1</v>
      </c>
      <c r="B16" s="27">
        <v>1001</v>
      </c>
      <c r="C16" s="27">
        <v>4</v>
      </c>
      <c r="D16">
        <f>C16*L3</f>
        <v>32</v>
      </c>
      <c r="F16" s="5">
        <v>1</v>
      </c>
      <c r="G16" s="29" t="s">
        <v>66</v>
      </c>
      <c r="H16" s="27"/>
      <c r="I16">
        <f>IF(ISBLANK(G16),0,H16*L4)</f>
        <v>0</v>
      </c>
    </row>
    <row r="17" spans="1:9" x14ac:dyDescent="0.25">
      <c r="A17" s="5">
        <v>2</v>
      </c>
      <c r="B17" s="27">
        <v>1002</v>
      </c>
      <c r="C17" s="27">
        <v>2.5</v>
      </c>
      <c r="D17">
        <f>C17*L3</f>
        <v>20</v>
      </c>
      <c r="F17" s="5">
        <v>2</v>
      </c>
      <c r="G17" s="29" t="s">
        <v>0</v>
      </c>
      <c r="H17" s="27">
        <v>2</v>
      </c>
      <c r="I17">
        <f>IF(ISBLANK(G17),0,H17*L4)</f>
        <v>12</v>
      </c>
    </row>
    <row r="18" spans="1:9" x14ac:dyDescent="0.25">
      <c r="A18" s="5">
        <v>3</v>
      </c>
      <c r="B18" s="27">
        <v>1003</v>
      </c>
      <c r="C18" s="27">
        <v>3</v>
      </c>
      <c r="D18">
        <f>C18*L3</f>
        <v>24</v>
      </c>
      <c r="F18" s="5">
        <v>3</v>
      </c>
      <c r="G18" s="29" t="s">
        <v>2</v>
      </c>
      <c r="H18" s="27"/>
      <c r="I18">
        <f>IF(ISBLANK(G18),0,H18*L4)</f>
        <v>0</v>
      </c>
    </row>
    <row r="19" spans="1:9" x14ac:dyDescent="0.25">
      <c r="A19" s="5">
        <v>4</v>
      </c>
      <c r="B19" s="27">
        <v>1004</v>
      </c>
      <c r="C19" s="27">
        <v>2.5</v>
      </c>
      <c r="D19">
        <f>C19*L3</f>
        <v>20</v>
      </c>
      <c r="F19" s="5">
        <v>4</v>
      </c>
      <c r="G19" s="29"/>
      <c r="H19" s="27"/>
      <c r="I19">
        <f>IF(ISBLANK(G19),0,H19*L4)</f>
        <v>0</v>
      </c>
    </row>
    <row r="20" spans="1:9" x14ac:dyDescent="0.25">
      <c r="A20" s="5">
        <v>5</v>
      </c>
      <c r="B20" s="27">
        <v>1005</v>
      </c>
      <c r="C20" s="27">
        <v>3</v>
      </c>
      <c r="D20">
        <f>C20*L3</f>
        <v>24</v>
      </c>
      <c r="F20" s="5">
        <v>5</v>
      </c>
      <c r="G20" s="29"/>
      <c r="H20" s="27"/>
      <c r="I20">
        <f>IF(ISBLANK(G20),0,H20*L4)</f>
        <v>0</v>
      </c>
    </row>
    <row r="21" spans="1:9" x14ac:dyDescent="0.25">
      <c r="A21" s="5">
        <v>6</v>
      </c>
      <c r="B21" s="27"/>
      <c r="C21" s="27"/>
      <c r="D21">
        <f>C21*L3</f>
        <v>0</v>
      </c>
      <c r="F21" s="5">
        <v>6</v>
      </c>
      <c r="G21" s="29"/>
      <c r="H21" s="27"/>
      <c r="I21">
        <f>IF(ISBLANK(G21),0,H21*L4)</f>
        <v>0</v>
      </c>
    </row>
    <row r="22" spans="1:9" x14ac:dyDescent="0.25">
      <c r="A22" s="5">
        <v>7</v>
      </c>
      <c r="B22" s="27"/>
      <c r="C22" s="27"/>
      <c r="D22">
        <f>C22*L3</f>
        <v>0</v>
      </c>
      <c r="F22" s="5">
        <v>7</v>
      </c>
      <c r="G22" s="29"/>
      <c r="H22" s="27"/>
      <c r="I22">
        <f>IF(ISBLANK(G22),0,H22*L4)</f>
        <v>0</v>
      </c>
    </row>
    <row r="23" spans="1:9" ht="15.75" thickBot="1" x14ac:dyDescent="0.3">
      <c r="A23" s="5">
        <v>8</v>
      </c>
      <c r="B23" s="27"/>
      <c r="C23" s="27"/>
      <c r="D23">
        <f>C23*L3</f>
        <v>0</v>
      </c>
    </row>
    <row r="24" spans="1:9" ht="15.75" thickBot="1" x14ac:dyDescent="0.3">
      <c r="A24" s="5">
        <v>9</v>
      </c>
      <c r="B24" s="27"/>
      <c r="C24" s="27"/>
      <c r="D24">
        <f>C24*L3</f>
        <v>0</v>
      </c>
      <c r="F24" s="32" t="s">
        <v>56</v>
      </c>
      <c r="G24" s="32"/>
      <c r="H24" s="32"/>
      <c r="I24" s="21">
        <f>SUM(I16:I22)</f>
        <v>12</v>
      </c>
    </row>
    <row r="25" spans="1:9" x14ac:dyDescent="0.25">
      <c r="A25" s="5">
        <v>10</v>
      </c>
      <c r="B25" s="27"/>
      <c r="C25" s="27"/>
      <c r="D25">
        <f>C25*L3</f>
        <v>0</v>
      </c>
    </row>
    <row r="26" spans="1:9" x14ac:dyDescent="0.25">
      <c r="A26" s="5">
        <v>11</v>
      </c>
      <c r="B26" s="27"/>
      <c r="C26" s="27"/>
      <c r="D26">
        <f>C26*L3</f>
        <v>0</v>
      </c>
    </row>
    <row r="27" spans="1:9" x14ac:dyDescent="0.25">
      <c r="A27" s="5">
        <v>12</v>
      </c>
      <c r="B27" s="27"/>
      <c r="C27" s="27"/>
      <c r="D27">
        <f>C27*L3</f>
        <v>0</v>
      </c>
    </row>
    <row r="28" spans="1:9" x14ac:dyDescent="0.25">
      <c r="A28" s="5">
        <v>13</v>
      </c>
      <c r="B28" s="27"/>
      <c r="C28" s="27"/>
      <c r="D28">
        <f>C28*L3</f>
        <v>0</v>
      </c>
    </row>
    <row r="29" spans="1:9" x14ac:dyDescent="0.25">
      <c r="A29" s="5">
        <v>14</v>
      </c>
      <c r="B29" s="27"/>
      <c r="C29" s="27"/>
      <c r="D29">
        <f>C29*L3</f>
        <v>0</v>
      </c>
    </row>
    <row r="30" spans="1:9" x14ac:dyDescent="0.25">
      <c r="A30" s="5">
        <v>15</v>
      </c>
      <c r="B30" s="27"/>
      <c r="C30" s="27"/>
      <c r="D30">
        <f>C30*L3</f>
        <v>0</v>
      </c>
    </row>
    <row r="31" spans="1:9" ht="15.75" thickBot="1" x14ac:dyDescent="0.3"/>
    <row r="32" spans="1:9" ht="15.75" thickBot="1" x14ac:dyDescent="0.3">
      <c r="A32" s="32" t="s">
        <v>53</v>
      </c>
      <c r="B32" s="32"/>
      <c r="C32" s="32"/>
      <c r="D32" s="21">
        <f>SUM(D16:D30)</f>
        <v>120</v>
      </c>
    </row>
  </sheetData>
  <sheetProtection sheet="1" objects="1" scenarios="1"/>
  <mergeCells count="8">
    <mergeCell ref="A32:C32"/>
    <mergeCell ref="F24:H24"/>
    <mergeCell ref="K1:L1"/>
    <mergeCell ref="A1:I1"/>
    <mergeCell ref="F14:I14"/>
    <mergeCell ref="A14:D14"/>
    <mergeCell ref="K8:L8"/>
    <mergeCell ref="F11:H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opLeftCell="A25" workbookViewId="0">
      <selection activeCell="C39" sqref="C39"/>
    </sheetView>
  </sheetViews>
  <sheetFormatPr defaultRowHeight="15" x14ac:dyDescent="0.25"/>
  <cols>
    <col min="1" max="1" width="30.85546875" style="4" bestFit="1" customWidth="1"/>
    <col min="2" max="2" width="20" customWidth="1"/>
    <col min="3" max="3" width="78.28515625" style="1" customWidth="1"/>
  </cols>
  <sheetData>
    <row r="1" spans="1:8" ht="15.75" thickBot="1" x14ac:dyDescent="0.3">
      <c r="A1" s="37" t="s">
        <v>65</v>
      </c>
      <c r="B1" s="37"/>
      <c r="C1" s="37"/>
    </row>
    <row r="2" spans="1:8" ht="30" x14ac:dyDescent="0.25">
      <c r="A2" s="4" t="s">
        <v>12</v>
      </c>
      <c r="C2" s="13" t="s">
        <v>63</v>
      </c>
    </row>
    <row r="4" spans="1:8" ht="15.75" thickBot="1" x14ac:dyDescent="0.3">
      <c r="A4" s="37" t="s">
        <v>13</v>
      </c>
      <c r="B4" s="37"/>
      <c r="C4" s="37"/>
    </row>
    <row r="5" spans="1:8" x14ac:dyDescent="0.25">
      <c r="A5" s="26"/>
      <c r="B5" s="14"/>
      <c r="C5" s="15"/>
    </row>
    <row r="6" spans="1:8" x14ac:dyDescent="0.25">
      <c r="A6" s="38" t="s">
        <v>11</v>
      </c>
      <c r="B6" s="38"/>
      <c r="C6" s="38"/>
    </row>
    <row r="7" spans="1:8" x14ac:dyDescent="0.25">
      <c r="A7" s="4" t="s">
        <v>9</v>
      </c>
      <c r="B7" t="s">
        <v>23</v>
      </c>
      <c r="C7" s="1" t="s">
        <v>10</v>
      </c>
    </row>
    <row r="8" spans="1:8" x14ac:dyDescent="0.25">
      <c r="A8" s="11"/>
      <c r="B8" s="10"/>
      <c r="C8" s="16"/>
    </row>
    <row r="9" spans="1:8" x14ac:dyDescent="0.25">
      <c r="A9" s="36" t="s">
        <v>33</v>
      </c>
      <c r="B9" s="36"/>
      <c r="C9" s="36"/>
      <c r="D9" s="12"/>
      <c r="E9" s="12"/>
      <c r="F9" s="12"/>
      <c r="G9" s="12"/>
      <c r="H9" s="12"/>
    </row>
    <row r="10" spans="1:8" ht="30" x14ac:dyDescent="0.25">
      <c r="A10" s="4" t="s">
        <v>43</v>
      </c>
      <c r="B10" t="s">
        <v>17</v>
      </c>
      <c r="C10" s="1" t="s">
        <v>46</v>
      </c>
    </row>
    <row r="11" spans="1:8" ht="30" x14ac:dyDescent="0.25">
      <c r="A11" s="4" t="s">
        <v>1</v>
      </c>
      <c r="B11" t="s">
        <v>20</v>
      </c>
      <c r="C11" s="1" t="s">
        <v>21</v>
      </c>
    </row>
    <row r="12" spans="1:8" x14ac:dyDescent="0.25">
      <c r="A12" s="4" t="s">
        <v>60</v>
      </c>
      <c r="B12" t="s">
        <v>23</v>
      </c>
      <c r="C12" s="1" t="s">
        <v>62</v>
      </c>
    </row>
    <row r="13" spans="1:8" ht="45" x14ac:dyDescent="0.25">
      <c r="A13" s="4" t="s">
        <v>14</v>
      </c>
      <c r="B13" s="7" t="s">
        <v>19</v>
      </c>
      <c r="C13" s="1" t="s">
        <v>16</v>
      </c>
    </row>
    <row r="14" spans="1:8" ht="45" x14ac:dyDescent="0.25">
      <c r="A14" s="7" t="s">
        <v>5</v>
      </c>
      <c r="B14" s="7" t="s">
        <v>19</v>
      </c>
      <c r="C14" s="1" t="s">
        <v>15</v>
      </c>
    </row>
    <row r="15" spans="1:8" x14ac:dyDescent="0.25">
      <c r="A15" s="8" t="s">
        <v>52</v>
      </c>
      <c r="B15" t="s">
        <v>23</v>
      </c>
      <c r="C15" s="1" t="s">
        <v>58</v>
      </c>
    </row>
    <row r="16" spans="1:8" x14ac:dyDescent="0.25">
      <c r="A16" s="8"/>
    </row>
    <row r="17" spans="1:4" x14ac:dyDescent="0.25">
      <c r="A17" s="36" t="s">
        <v>34</v>
      </c>
      <c r="B17" s="36"/>
      <c r="C17" s="36"/>
      <c r="D17" s="12"/>
    </row>
    <row r="18" spans="1:4" ht="30" x14ac:dyDescent="0.25">
      <c r="A18" s="9" t="s">
        <v>22</v>
      </c>
      <c r="B18" t="s">
        <v>23</v>
      </c>
      <c r="C18" s="1" t="s">
        <v>24</v>
      </c>
    </row>
    <row r="19" spans="1:4" ht="30" x14ac:dyDescent="0.25">
      <c r="A19" s="9" t="s">
        <v>26</v>
      </c>
      <c r="B19" t="s">
        <v>27</v>
      </c>
      <c r="C19" s="1" t="s">
        <v>28</v>
      </c>
    </row>
    <row r="20" spans="1:4" ht="30" x14ac:dyDescent="0.25">
      <c r="A20" s="9" t="s">
        <v>51</v>
      </c>
      <c r="B20" t="s">
        <v>29</v>
      </c>
      <c r="C20" s="1" t="s">
        <v>30</v>
      </c>
    </row>
    <row r="21" spans="1:4" x14ac:dyDescent="0.25">
      <c r="A21" s="9" t="s">
        <v>53</v>
      </c>
      <c r="B21" t="s">
        <v>23</v>
      </c>
      <c r="C21" s="1" t="s">
        <v>54</v>
      </c>
    </row>
    <row r="23" spans="1:4" x14ac:dyDescent="0.25">
      <c r="A23" s="36" t="s">
        <v>32</v>
      </c>
      <c r="B23" s="36"/>
      <c r="C23" s="36"/>
    </row>
    <row r="24" spans="1:4" ht="90" x14ac:dyDescent="0.25">
      <c r="A24" s="4" t="s">
        <v>36</v>
      </c>
      <c r="B24" t="s">
        <v>37</v>
      </c>
      <c r="C24" s="1" t="s">
        <v>38</v>
      </c>
    </row>
    <row r="25" spans="1:4" ht="30" x14ac:dyDescent="0.25">
      <c r="A25" s="4" t="s">
        <v>55</v>
      </c>
      <c r="B25" t="s">
        <v>39</v>
      </c>
      <c r="C25" s="1" t="s">
        <v>47</v>
      </c>
    </row>
    <row r="26" spans="1:4" x14ac:dyDescent="0.25">
      <c r="A26" s="4" t="s">
        <v>56</v>
      </c>
      <c r="B26" t="s">
        <v>39</v>
      </c>
      <c r="C26" s="1" t="s">
        <v>57</v>
      </c>
    </row>
    <row r="28" spans="1:4" x14ac:dyDescent="0.25">
      <c r="A28" s="36" t="s">
        <v>68</v>
      </c>
      <c r="B28" s="36"/>
      <c r="C28" s="36"/>
    </row>
    <row r="29" spans="1:4" s="19" customFormat="1" ht="105" x14ac:dyDescent="0.25">
      <c r="A29" s="18" t="s">
        <v>45</v>
      </c>
      <c r="B29" s="18" t="s">
        <v>17</v>
      </c>
      <c r="C29" s="17" t="s">
        <v>42</v>
      </c>
    </row>
    <row r="30" spans="1:4" ht="60" x14ac:dyDescent="0.25">
      <c r="A30" s="8" t="s">
        <v>7</v>
      </c>
      <c r="B30" t="s">
        <v>18</v>
      </c>
      <c r="C30" s="1" t="s">
        <v>31</v>
      </c>
    </row>
    <row r="31" spans="1:4" ht="30" x14ac:dyDescent="0.25">
      <c r="A31" s="4" t="s">
        <v>48</v>
      </c>
      <c r="B31" s="4" t="s">
        <v>49</v>
      </c>
      <c r="C31" s="3" t="s">
        <v>41</v>
      </c>
    </row>
    <row r="32" spans="1:4" x14ac:dyDescent="0.25">
      <c r="A32" s="4" t="s">
        <v>67</v>
      </c>
      <c r="B32" s="4" t="s">
        <v>69</v>
      </c>
      <c r="C32" s="3" t="s">
        <v>70</v>
      </c>
    </row>
    <row r="34" spans="1:3" x14ac:dyDescent="0.25">
      <c r="A34" s="36" t="s">
        <v>35</v>
      </c>
      <c r="B34" s="36"/>
      <c r="C34" s="36"/>
    </row>
    <row r="35" spans="1:3" ht="75" x14ac:dyDescent="0.25">
      <c r="A35" s="9" t="s">
        <v>64</v>
      </c>
      <c r="C35" s="1" t="s">
        <v>71</v>
      </c>
    </row>
  </sheetData>
  <sheetProtection sheet="1" objects="1" scenarios="1"/>
  <mergeCells count="8">
    <mergeCell ref="A28:C28"/>
    <mergeCell ref="A34:C34"/>
    <mergeCell ref="A17:C17"/>
    <mergeCell ref="A1:C1"/>
    <mergeCell ref="A4:C4"/>
    <mergeCell ref="A9:C9"/>
    <mergeCell ref="A23:C23"/>
    <mergeCell ref="A6:C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Sprint Planning</vt:lpstr>
      <vt:lpstr>Documentation</vt:lpstr>
    </vt:vector>
  </TitlesOfParts>
  <Company>Caradigm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cara</dc:creator>
  <cp:lastModifiedBy>cara</cp:lastModifiedBy>
  <dcterms:created xsi:type="dcterms:W3CDTF">2013-01-03T17:49:41Z</dcterms:created>
  <dcterms:modified xsi:type="dcterms:W3CDTF">2013-01-03T23:34:21Z</dcterms:modified>
</cp:coreProperties>
</file>